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329" documentId="8_{3D1D103B-0899-4369-9088-F6770574C683}" xr6:coauthVersionLast="45" xr6:coauthVersionMax="45" xr10:uidLastSave="{C85CE37B-1DB3-45ED-8B29-576EFEF9D28B}"/>
  <bookViews>
    <workbookView xWindow="390" yWindow="390" windowWidth="19230" windowHeight="14355" activeTab="2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4" i="5" l="1"/>
  <c r="K4" i="5"/>
  <c r="K68" i="5" l="1"/>
  <c r="H68" i="5"/>
  <c r="K67" i="5"/>
  <c r="H67" i="5"/>
  <c r="K66" i="5"/>
  <c r="H66" i="5"/>
  <c r="K65" i="5"/>
  <c r="H65" i="5"/>
  <c r="K64" i="5"/>
  <c r="H64" i="5"/>
  <c r="K63" i="5"/>
  <c r="H63" i="5"/>
  <c r="K62" i="5"/>
  <c r="H62" i="5"/>
  <c r="K61" i="5"/>
  <c r="H61" i="5"/>
  <c r="K60" i="5"/>
  <c r="H60" i="5"/>
  <c r="K59" i="5"/>
  <c r="H59" i="5"/>
  <c r="K58" i="5"/>
  <c r="H58" i="5"/>
  <c r="K57" i="5"/>
  <c r="H57" i="5"/>
  <c r="K56" i="5"/>
  <c r="H56" i="5"/>
  <c r="K55" i="5"/>
  <c r="H55" i="5"/>
  <c r="K54" i="5"/>
  <c r="H54" i="5"/>
  <c r="K53" i="5"/>
  <c r="H53" i="5"/>
  <c r="K52" i="5"/>
  <c r="H52" i="5"/>
  <c r="K51" i="5"/>
  <c r="H51" i="5"/>
  <c r="K50" i="5"/>
  <c r="H50" i="5"/>
  <c r="K49" i="5"/>
  <c r="H49" i="5"/>
  <c r="K48" i="5"/>
  <c r="H48" i="5"/>
  <c r="K47" i="5"/>
  <c r="H47" i="5"/>
  <c r="K46" i="5"/>
  <c r="H46" i="5"/>
  <c r="K45" i="5"/>
  <c r="H45" i="5"/>
  <c r="K44" i="5"/>
  <c r="H44" i="5"/>
  <c r="K43" i="5"/>
  <c r="H43" i="5"/>
  <c r="K42" i="5"/>
  <c r="H42" i="5"/>
  <c r="K41" i="5"/>
  <c r="H41" i="5"/>
  <c r="K40" i="5"/>
  <c r="H40" i="5"/>
  <c r="K39" i="5"/>
  <c r="H39" i="5"/>
  <c r="K38" i="5"/>
  <c r="H38" i="5"/>
  <c r="K37" i="5"/>
  <c r="H37" i="5"/>
  <c r="K36" i="5"/>
  <c r="H36" i="5"/>
  <c r="K35" i="5"/>
  <c r="H35" i="5"/>
  <c r="K34" i="5"/>
  <c r="H34" i="5"/>
  <c r="K33" i="5"/>
  <c r="H33" i="5"/>
  <c r="K32" i="5"/>
  <c r="H32" i="5"/>
  <c r="K31" i="5"/>
  <c r="H31" i="5"/>
  <c r="K30" i="5"/>
  <c r="H30" i="5"/>
  <c r="K29" i="5"/>
  <c r="H29" i="5"/>
  <c r="K28" i="5"/>
  <c r="H28" i="5"/>
  <c r="K27" i="5"/>
  <c r="H27" i="5"/>
  <c r="K26" i="5"/>
  <c r="H26" i="5"/>
  <c r="K25" i="5"/>
  <c r="H25" i="5"/>
  <c r="K24" i="5"/>
  <c r="H24" i="5"/>
  <c r="K23" i="5"/>
  <c r="H23" i="5"/>
  <c r="K22" i="5"/>
  <c r="H22" i="5"/>
  <c r="K21" i="5"/>
  <c r="H21" i="5"/>
  <c r="K20" i="5"/>
  <c r="H20" i="5"/>
  <c r="K19" i="5"/>
  <c r="H19" i="5"/>
  <c r="K18" i="5"/>
  <c r="H18" i="5"/>
  <c r="K17" i="5"/>
  <c r="H17" i="5"/>
  <c r="K16" i="5"/>
  <c r="H16" i="5"/>
  <c r="K15" i="5"/>
  <c r="H15" i="5"/>
  <c r="K14" i="5"/>
  <c r="H14" i="5"/>
  <c r="K13" i="5"/>
  <c r="H13" i="5"/>
  <c r="K12" i="5"/>
  <c r="H12" i="5"/>
  <c r="K11" i="5"/>
  <c r="H11" i="5"/>
  <c r="K10" i="5"/>
  <c r="H10" i="5"/>
  <c r="K9" i="5"/>
  <c r="H9" i="5"/>
  <c r="K8" i="5"/>
  <c r="H8" i="5"/>
  <c r="K7" i="5"/>
  <c r="H7" i="5"/>
  <c r="K6" i="5"/>
  <c r="H6" i="5"/>
  <c r="K5" i="5"/>
  <c r="H5" i="5"/>
  <c r="H27" i="3" l="1"/>
  <c r="N28" i="3"/>
  <c r="O28" i="3" s="1"/>
  <c r="N26" i="3"/>
  <c r="O26" i="3" s="1"/>
  <c r="N25" i="3"/>
  <c r="O25" i="3" s="1"/>
  <c r="N22" i="3"/>
  <c r="O22" i="3" s="1"/>
  <c r="N24" i="3"/>
  <c r="O24" i="3" s="1"/>
  <c r="N15" i="3"/>
  <c r="O15" i="3" s="1"/>
  <c r="N14" i="3"/>
  <c r="O14" i="3" s="1"/>
  <c r="N13" i="3"/>
  <c r="O13" i="3" s="1"/>
  <c r="N12" i="3"/>
  <c r="O12" i="3" s="1"/>
  <c r="N11" i="3"/>
  <c r="O11" i="3" s="1"/>
  <c r="N10" i="3"/>
  <c r="O10" i="3" s="1"/>
  <c r="N9" i="3"/>
  <c r="O9" i="3" s="1"/>
  <c r="N8" i="3"/>
  <c r="N7" i="3"/>
  <c r="O7" i="3" s="1"/>
  <c r="N6" i="3"/>
  <c r="O6" i="3" s="1"/>
  <c r="N5" i="3"/>
  <c r="O5" i="3" s="1"/>
  <c r="N4" i="3"/>
  <c r="O4" i="3" s="1"/>
  <c r="N21" i="3"/>
  <c r="O21" i="3" s="1"/>
  <c r="N20" i="3"/>
  <c r="O20" i="3" s="1"/>
  <c r="N23" i="3"/>
  <c r="O23" i="3" s="1"/>
  <c r="N19" i="3"/>
  <c r="O19" i="3" s="1"/>
  <c r="N18" i="3"/>
  <c r="O18" i="3" s="1"/>
  <c r="N17" i="3"/>
  <c r="O17" i="3" s="1"/>
  <c r="N16" i="3"/>
  <c r="O16" i="3" s="1"/>
  <c r="O8" i="3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51" i="4"/>
  <c r="H55" i="4"/>
  <c r="H48" i="4"/>
  <c r="H20" i="4"/>
  <c r="H24" i="4"/>
  <c r="H16" i="4"/>
  <c r="H46" i="4"/>
  <c r="H56" i="4"/>
  <c r="H31" i="4"/>
  <c r="H8" i="4"/>
  <c r="H4" i="4"/>
  <c r="H18" i="4"/>
  <c r="H45" i="4"/>
  <c r="H44" i="4"/>
  <c r="H43" i="4"/>
  <c r="H42" i="4"/>
  <c r="H17" i="4"/>
  <c r="H52" i="4"/>
  <c r="H23" i="4"/>
  <c r="H49" i="4"/>
  <c r="H57" i="4"/>
  <c r="H54" i="4"/>
  <c r="H40" i="4"/>
  <c r="H15" i="4"/>
  <c r="H12" i="4"/>
  <c r="H38" i="4"/>
  <c r="H28" i="4"/>
  <c r="H6" i="4"/>
  <c r="H22" i="4"/>
  <c r="H26" i="4"/>
  <c r="H34" i="4"/>
  <c r="H30" i="4"/>
  <c r="H13" i="4"/>
  <c r="H5" i="4"/>
  <c r="H53" i="4"/>
  <c r="H41" i="4"/>
  <c r="H39" i="4"/>
  <c r="H32" i="4"/>
  <c r="H37" i="4"/>
  <c r="H19" i="4"/>
  <c r="H27" i="4"/>
  <c r="H10" i="4"/>
  <c r="H58" i="4"/>
  <c r="H7" i="4"/>
  <c r="H25" i="4"/>
  <c r="H47" i="4"/>
  <c r="H21" i="4"/>
  <c r="H14" i="4"/>
  <c r="H36" i="4"/>
  <c r="H33" i="4"/>
  <c r="H50" i="4"/>
  <c r="H35" i="4"/>
  <c r="H29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<sst xmlns="http://schemas.openxmlformats.org/spreadsheetml/2006/main" count="1156" uniqueCount="273">
  <si>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</si>
  <si>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</si>
  <si>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</si>
  <si>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</si>
  <si>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</si>
  <si>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</si>
  <si>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</si>
  <si>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</si>
  <si>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</si>
  <si>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</si>
  <si>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</si>
  <si>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</si>
  <si>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</si>
  <si>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</si>
  <si>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</si>
  <si>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</si>
  <si>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</si>
  <si>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</si>
  <si>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</si>
  <si>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</si>
  <si>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</si>
  <si>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</si>
  <si>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</si>
  <si>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</si>
  <si>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</si>
  <si>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</si>
  <si>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</si>
  <si>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</si>
  <si>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</si>
  <si>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</si>
  <si>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</si>
  <si>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</si>
  <si>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</si>
  <si>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</si>
  <si>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</si>
  <si>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</si>
  <si>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</si>
  <si>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</si>
  <si>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</si>
  <si>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</si>
  <si>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</si>
  <si>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</si>
  <si>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</si>
  <si>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</si>
  <si>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</si>
  <si>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</si>
  <si>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</si>
  <si>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</si>
  <si>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</si>
  <si>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</si>
  <si>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</si>
  <si>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</si>
  <si>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</si>
  <si>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</si>
  <si>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</si>
  <si>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</si>
  <si>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</si>
  <si>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</si>
  <si>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</si>
  <si>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</si>
  <si>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</si>
  <si>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</si>
  <si>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</si>
  <si>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</si>
  <si>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</si>
  <si>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</si>
  <si>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</si>
  <si>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</si>
  <si>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</si>
  <si>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</si>
  <si>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</si>
  <si>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</si>
  <si>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</si>
  <si>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</si>
  <si>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</si>
  <si>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</si>
  <si>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</si>
  <si>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</si>
  <si>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</si>
  <si>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</si>
  <si>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</si>
  <si>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</si>
  <si>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</si>
  <si>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</si>
  <si>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</si>
  <si>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</si>
  <si>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</si>
  <si>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</si>
  <si>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</si>
  <si>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</si>
  <si>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</si>
  <si>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</si>
  <si>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</si>
  <si>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</si>
  <si>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</si>
  <si>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</si>
  <si>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</si>
  <si>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</si>
  <si>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</si>
  <si>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</si>
  <si>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</si>
  <si>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</si>
  <si>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</si>
  <si>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</si>
  <si>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</si>
  <si>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</si>
  <si>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</si>
  <si>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</si>
  <si>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</si>
  <si>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</si>
  <si>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</si>
  <si>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</si>
  <si>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</si>
  <si>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</si>
  <si>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</si>
  <si>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</si>
  <si>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</si>
  <si>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</si>
  <si>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</si>
  <si>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</si>
  <si>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</si>
  <si>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</si>
  <si>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</si>
  <si>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</si>
  <si>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</si>
  <si>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</si>
  <si>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</si>
  <si>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</si>
  <si>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</si>
  <si>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</si>
  <si>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</si>
  <si>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</si>
  <si>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</si>
  <si>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</si>
  <si>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</si>
  <si>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</si>
  <si>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</si>
  <si>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</si>
  <si>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</si>
  <si>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</si>
  <si>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</si>
  <si>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</si>
  <si>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</si>
  <si>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</si>
  <si>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</si>
  <si>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</si>
  <si>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</si>
  <si>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</si>
  <si>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</si>
  <si>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</si>
  <si>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</si>
  <si>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</si>
  <si>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</si>
  <si>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</si>
  <si>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</si>
  <si>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</si>
  <si>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</si>
  <si>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</si>
  <si>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</si>
  <si>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</si>
  <si>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</si>
  <si>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</si>
  <si>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</si>
  <si>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</si>
  <si>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</si>
  <si>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</si>
  <si>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</si>
  <si>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</si>
  <si>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</si>
  <si>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</si>
  <si>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</si>
  <si>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</si>
  <si>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</si>
  <si>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</si>
  <si>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</si>
  <si>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</si>
  <si>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</si>
  <si>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</si>
  <si>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</si>
  <si>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</si>
  <si>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</si>
  <si>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</si>
  <si>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</si>
  <si>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</si>
  <si>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</si>
  <si>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</si>
  <si>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</si>
  <si>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</si>
  <si>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</si>
  <si>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</si>
  <si>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</si>
  <si>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</si>
  <si>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</si>
  <si>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</si>
  <si>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</si>
  <si>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</si>
  <si>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</si>
  <si>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</si>
  <si>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</si>
  <si>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</si>
  <si>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</si>
  <si>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</si>
  <si>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</si>
  <si>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</si>
  <si>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</si>
  <si>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</si>
  <si>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</si>
  <si>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</si>
  <si>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</si>
  <si>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</si>
  <si>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</si>
  <si>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</si>
  <si>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</si>
  <si>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</si>
  <si>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</si>
  <si>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</si>
  <si>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</si>
  <si>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</si>
  <si>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</si>
  <si>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</si>
  <si>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</si>
  <si>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</si>
  <si>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</si>
  <si>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</si>
  <si>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</si>
  <si>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</si>
  <si>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</si>
  <si>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</si>
  <si>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</si>
  <si>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</si>
  <si>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</si>
  <si>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</si>
  <si>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</si>
  <si>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</si>
  <si>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</si>
  <si>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</si>
  <si>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</si>
  <si>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</si>
  <si>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</si>
  <si>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</si>
  <si>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</si>
  <si>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</si>
  <si>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</si>
  <si>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</si>
  <si>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</si>
  <si>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</si>
  <si>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</si>
  <si>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</si>
  <si>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</si>
  <si>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</si>
  <si>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</si>
  <si>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</si>
  <si>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額外傷害: 95% x max(Buff數量, 7)</t>
  </si>
  <si>
    <t>SP轉換率</t>
  </si>
  <si>
    <t>額外BUFF: CRT% 10%x(水晶數量)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</si>
  <si>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</si>
  <si>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</si>
  <si>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</si>
  <si>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</si>
  <si>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</si>
  <si>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</si>
  <si>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</si>
  <si>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</si>
  <si>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</si>
  <si>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</si>
  <si>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</si>
  <si>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r>
      <t>所有攻擊系技能的傷害相關倍率減半。本表格中的倍率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</si>
  <si>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r>
      <t>所有回復系技能的回復倍率減半。本表格中的倍率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</si>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</sst>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%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12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165" fontId="0" fillId="0" borderId="0" xfId="1" applyNumberFormat="1" applyFont="1" applyBorder="1" applyAlignment="1">
      <alignment horizontal="center" vertical="center"/>
    </xf>
    <xf numFmtId="165" fontId="12" fillId="2" borderId="0" xfId="1" applyNumberFormat="1" applyFont="1" applyFill="1" applyBorder="1" applyAlignment="1">
      <alignment horizontal="right" vertical="center"/>
    </xf>
    <xf numFmtId="165" fontId="0" fillId="0" borderId="0" xfId="1" applyNumberFormat="1" applyFont="1" applyFill="1" applyBorder="1" applyAlignment="1">
      <alignment horizontal="center" vertical="center"/>
    </xf>
    <xf numFmtId="165" fontId="0" fillId="0" borderId="0" xfId="1" applyNumberFormat="1" applyFont="1" applyAlignment="1">
      <alignment horizontal="center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165" fontId="0" fillId="0" borderId="0" xfId="0" applyNumberFormat="1" applyFill="1"/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5" fontId="0" fillId="0" borderId="8" xfId="1" applyNumberFormat="1" applyFon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8.png"/><Relationship Id="rId19" Type="http://schemas.openxmlformats.org/officeDocument/2006/relationships/image" Target="../media/image71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1.png"/><Relationship Id="rId51" Type="http://schemas.openxmlformats.org/officeDocument/2006/relationships/image" Target="../media/image103.png"/><Relationship Id="rId3" Type="http://schemas.openxmlformats.org/officeDocument/2006/relationships/image" Target="../media/image56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48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45.png"/><Relationship Id="rId21" Type="http://schemas.openxmlformats.org/officeDocument/2006/relationships/image" Target="../media/image13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99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94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34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56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20" Type="http://schemas.openxmlformats.org/officeDocument/2006/relationships/image" Target="../media/image131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66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4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78"/>
  <sheetViews>
    <sheetView topLeftCell="A61" workbookViewId="0">
      <selection activeCell="A69" sqref="A69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271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13" t="s">
        <v>239</v>
      </c>
      <c r="G3" s="13" t="s">
        <v>240</v>
      </c>
      <c r="H3" s="24" t="s">
        <v>241</v>
      </c>
      <c r="I3" s="24" t="s">
        <v>246</v>
      </c>
      <c r="J3" s="62" t="s">
        <v>175</v>
      </c>
      <c r="K3" s="24" t="s">
        <v>253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62">
        <v>17.3</v>
      </c>
      <c r="K4" s="27">
        <f t="shared" ref="K4:K59" si="1">J4/G4*1000000</f>
        <v>2269.1500524658973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62">
        <v>17.145</v>
      </c>
      <c r="K5" s="27">
        <f t="shared" si="1"/>
        <v>1860.7553722596049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62">
        <v>11.88</v>
      </c>
      <c r="K6" s="27">
        <f t="shared" si="1"/>
        <v>1725.9915734418132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62">
        <v>12.442500000000001</v>
      </c>
      <c r="K7" s="27">
        <f t="shared" si="1"/>
        <v>1676.8867924528304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62">
        <v>12.56</v>
      </c>
      <c r="K8" s="27">
        <f t="shared" si="1"/>
        <v>1647.4291710388247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62">
        <v>7.3710000000000004</v>
      </c>
      <c r="K9" s="27">
        <f t="shared" si="1"/>
        <v>1566.964285714286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62">
        <v>14.2875</v>
      </c>
      <c r="K10" s="27">
        <f t="shared" si="1"/>
        <v>1550.6294768830039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62">
        <v>11.88</v>
      </c>
      <c r="K11" s="27">
        <f t="shared" si="1"/>
        <v>1462.1538461538464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62">
        <v>10.62</v>
      </c>
      <c r="K12" s="27">
        <f t="shared" si="1"/>
        <v>1257.9957356076757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62">
        <v>9.48</v>
      </c>
      <c r="K13" s="27">
        <f t="shared" si="1"/>
        <v>1243.4417628541451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62">
        <v>11.43</v>
      </c>
      <c r="K14" s="27">
        <f t="shared" si="1"/>
        <v>1240.5035815064034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62">
        <v>5.67</v>
      </c>
      <c r="K15" s="27">
        <f t="shared" si="1"/>
        <v>1205.3571428571429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62">
        <v>7.92</v>
      </c>
      <c r="K16" s="27">
        <f t="shared" si="1"/>
        <v>1150.6610489612087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62">
        <v>8.2949999999999999</v>
      </c>
      <c r="K17" s="27">
        <f t="shared" si="1"/>
        <v>1117.9245283018868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62">
        <v>11.664</v>
      </c>
      <c r="K18" s="27">
        <f t="shared" si="1"/>
        <v>1089.787909931795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62">
        <v>5.15</v>
      </c>
      <c r="K19" s="27">
        <f t="shared" si="1"/>
        <v>1072.9166666666667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62">
        <v>9.5250000000000004</v>
      </c>
      <c r="K20" s="27">
        <f t="shared" si="1"/>
        <v>1033.7529845886695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62">
        <v>6.27</v>
      </c>
      <c r="K21" s="27">
        <f t="shared" si="1"/>
        <v>1001.5974440894568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62">
        <v>7.92</v>
      </c>
      <c r="K22" s="27">
        <f t="shared" si="1"/>
        <v>974.76923076923072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62">
        <v>4.76</v>
      </c>
      <c r="K23" s="27">
        <f t="shared" si="1"/>
        <v>927.15231788079473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62">
        <v>4.3950000000000005</v>
      </c>
      <c r="K24" s="27">
        <f t="shared" si="1"/>
        <v>918.68729096989966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62">
        <v>4.3949999999999996</v>
      </c>
      <c r="K25" s="27">
        <f t="shared" si="1"/>
        <v>918.68729096989955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62">
        <v>4.32</v>
      </c>
      <c r="K26" s="27">
        <f t="shared" si="1"/>
        <v>915.64222128020356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62">
        <v>4.92</v>
      </c>
      <c r="K27" s="27">
        <f t="shared" si="1"/>
        <v>907.4142382884545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62">
        <v>5.18</v>
      </c>
      <c r="K28" s="27">
        <f t="shared" si="1"/>
        <v>903.06834030683399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62">
        <v>5.18</v>
      </c>
      <c r="K29" s="27">
        <f t="shared" si="1"/>
        <v>891.87327823691453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62">
        <v>5.18</v>
      </c>
      <c r="K30" s="27">
        <f t="shared" si="1"/>
        <v>880.35350101971437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62">
        <v>5.18</v>
      </c>
      <c r="K31" s="27">
        <f t="shared" si="1"/>
        <v>880.35350101971437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62">
        <v>4.125</v>
      </c>
      <c r="K32" s="27">
        <f t="shared" si="1"/>
        <v>877.2862611654615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62">
        <v>5.2</v>
      </c>
      <c r="K33" s="27">
        <f t="shared" si="1"/>
        <v>857.23705901747451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62">
        <v>3.93</v>
      </c>
      <c r="K34" s="27">
        <f t="shared" si="1"/>
        <v>820.4592901878915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62">
        <v>3.93</v>
      </c>
      <c r="K35" s="27">
        <f t="shared" si="1"/>
        <v>820.4592901878915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62">
        <v>3.93</v>
      </c>
      <c r="K36" s="27">
        <f t="shared" si="1"/>
        <v>820.4592901878915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62">
        <v>3.76</v>
      </c>
      <c r="K37" s="27">
        <f t="shared" si="1"/>
        <v>818.81533101045295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62">
        <v>4.76</v>
      </c>
      <c r="K38" s="27">
        <f t="shared" si="1"/>
        <v>817.86941580756013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62">
        <v>3.72</v>
      </c>
      <c r="K39" s="27">
        <f t="shared" si="1"/>
        <v>804.84638684552147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62">
        <v>4.4749999999999996</v>
      </c>
      <c r="K40" s="27">
        <f t="shared" si="1"/>
        <v>803.41113105924592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62">
        <v>4.4749999999999996</v>
      </c>
      <c r="K41" s="27">
        <f t="shared" si="1"/>
        <v>803.41113105924592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62">
        <v>4.1399999999999997</v>
      </c>
      <c r="K42" s="27">
        <f t="shared" si="1"/>
        <v>777.90304396843283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62">
        <v>4.09</v>
      </c>
      <c r="K43" s="27">
        <f t="shared" si="1"/>
        <v>774.62121212121201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62">
        <v>3.38</v>
      </c>
      <c r="K44" s="27">
        <f t="shared" si="1"/>
        <v>748.78156845369961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62">
        <v>3.39</v>
      </c>
      <c r="K45" s="27">
        <f t="shared" si="1"/>
        <v>731.23382226056947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62">
        <v>6.28</v>
      </c>
      <c r="K46" s="27">
        <f t="shared" si="1"/>
        <v>729.38443670150991</v>
      </c>
      <c r="L46" s="25"/>
      <c r="M46" s="25"/>
      <c r="N46" s="17"/>
      <c r="O46" s="17"/>
      <c r="P46" s="17"/>
      <c r="Q46" s="25"/>
      <c r="R46" s="38" t="s">
        <v>254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62">
        <v>4.7450000000000001</v>
      </c>
      <c r="K47" s="27">
        <f t="shared" si="1"/>
        <v>705.36643377434223</v>
      </c>
      <c r="L47" s="25"/>
      <c r="M47" s="25"/>
      <c r="N47" s="17"/>
      <c r="O47" s="17"/>
      <c r="P47" s="17"/>
      <c r="Q47" s="25"/>
      <c r="R47" s="38" t="s">
        <v>252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62">
        <v>3.41</v>
      </c>
      <c r="K48" s="27">
        <f t="shared" si="1"/>
        <v>697.91240278346299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62">
        <v>3.39</v>
      </c>
      <c r="K49" s="27">
        <f t="shared" si="1"/>
        <v>692.96811120196242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62">
        <v>3.72</v>
      </c>
      <c r="K50" s="27">
        <f t="shared" si="1"/>
        <v>690.29504546298017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62">
        <v>4.6050000000000004</v>
      </c>
      <c r="K51" s="27">
        <f t="shared" si="1"/>
        <v>687.10832587287382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62">
        <v>4.95</v>
      </c>
      <c r="K52" s="27">
        <f t="shared" si="1"/>
        <v>682.28807718814619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62">
        <v>5.43</v>
      </c>
      <c r="K53" s="27">
        <f t="shared" si="1"/>
        <v>639.42534149788037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62">
        <v>5.31</v>
      </c>
      <c r="K54" s="27">
        <f t="shared" si="1"/>
        <v>628.99786780383783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62">
        <v>4.83</v>
      </c>
      <c r="K55" s="27">
        <f t="shared" si="1"/>
        <v>621.94179757919142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62">
        <v>4.74</v>
      </c>
      <c r="K56" s="27">
        <f t="shared" si="1"/>
        <v>621.72088142707253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62">
        <v>6.48</v>
      </c>
      <c r="K57" s="27">
        <f t="shared" si="1"/>
        <v>605.4377277398861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2">G58/F58</f>
        <v>2.5998578535891967</v>
      </c>
      <c r="I58" s="24"/>
      <c r="J58" s="62">
        <v>4.415</v>
      </c>
      <c r="K58" s="27">
        <f t="shared" si="1"/>
        <v>603.47184253690546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2"/>
        <v>2.2997711670480547</v>
      </c>
      <c r="I59" s="24"/>
      <c r="J59" s="62">
        <v>5.22</v>
      </c>
      <c r="K59" s="27">
        <f t="shared" si="1"/>
        <v>577.11442786069654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2"/>
        <v>2.799821002386635</v>
      </c>
      <c r="I60" s="24"/>
      <c r="J60" s="62">
        <v>5.41</v>
      </c>
      <c r="K60" s="27">
        <f t="shared" ref="K60:K68" si="3">J60/G60*1000000</f>
        <v>576.45178476291949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2"/>
        <v>1.1998423334647221</v>
      </c>
      <c r="I61" s="24"/>
      <c r="J61" s="62">
        <v>1.74</v>
      </c>
      <c r="K61" s="27">
        <f t="shared" si="3"/>
        <v>571.61629434954011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2"/>
        <v>2.9</v>
      </c>
      <c r="I62" s="24"/>
      <c r="J62" s="62">
        <v>4.0249999999999995</v>
      </c>
      <c r="K62" s="27">
        <f t="shared" si="3"/>
        <v>566.50246305418705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2"/>
        <v>1.2998040496407577</v>
      </c>
      <c r="I63" s="24"/>
      <c r="J63" s="62">
        <v>3.38</v>
      </c>
      <c r="K63" s="27">
        <f t="shared" si="3"/>
        <v>566.16415410385264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2"/>
        <v>2.7999263080324246</v>
      </c>
      <c r="I64" s="24"/>
      <c r="J64" s="62">
        <v>4.125</v>
      </c>
      <c r="K64" s="27">
        <f t="shared" si="3"/>
        <v>542.8345834978287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2"/>
        <v>2</v>
      </c>
      <c r="I65" s="24"/>
      <c r="J65" s="62">
        <v>3.96</v>
      </c>
      <c r="K65" s="27">
        <f t="shared" si="3"/>
        <v>413.87959866220734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2"/>
        <v>2.8</v>
      </c>
      <c r="I66" s="24" t="s">
        <v>213</v>
      </c>
      <c r="J66" s="62">
        <v>7.5</v>
      </c>
      <c r="K66" s="27">
        <f t="shared" si="3"/>
        <v>412.08791208791206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2"/>
        <v>2.8</v>
      </c>
      <c r="I67" s="24"/>
      <c r="J67" s="62">
        <v>4.82</v>
      </c>
      <c r="K67" s="27">
        <f t="shared" si="3"/>
        <v>264.83516483516485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2"/>
        <v>4.0998166099030655</v>
      </c>
      <c r="I68" s="35"/>
      <c r="J68" s="62">
        <v>2.0649999999999999</v>
      </c>
      <c r="K68" s="27">
        <f t="shared" si="3"/>
        <v>131.95731356636207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255</v>
      </c>
      <c r="B69" s="50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2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60" t="s">
        <v>256</v>
      </c>
      <c r="S70" s="25"/>
      <c r="T70" s="25"/>
      <c r="U70" s="25"/>
      <c r="V70" s="25"/>
      <c r="W70" s="25"/>
      <c r="X70" s="25"/>
    </row>
    <row r="71" spans="1:24" x14ac:dyDescent="0.25">
      <c r="A71" s="87"/>
      <c r="B71" s="53"/>
      <c r="C71" s="53"/>
      <c r="D71" s="53"/>
      <c r="E71" s="53"/>
      <c r="F71" s="53"/>
      <c r="G71" s="53"/>
      <c r="H71" s="53"/>
      <c r="I71" s="53"/>
      <c r="J71" s="53"/>
      <c r="K71" s="53"/>
      <c r="L71" s="53"/>
      <c r="M71" s="53"/>
      <c r="N71" s="53"/>
      <c r="O71" s="53"/>
      <c r="P71" s="53"/>
      <c r="Q71" s="53"/>
      <c r="R71" s="88" t="s">
        <v>270</v>
      </c>
      <c r="S71" s="25"/>
      <c r="T71" s="25"/>
      <c r="U71" s="25"/>
      <c r="V71" s="25"/>
      <c r="W71" s="25"/>
      <c r="X71" s="25"/>
    </row>
    <row r="72" spans="1:24" ht="15" customHeight="1" x14ac:dyDescent="0.25">
      <c r="A72" s="2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73" t="s">
        <v>266</v>
      </c>
      <c r="S72" s="25"/>
      <c r="T72" s="25"/>
      <c r="U72" s="25"/>
      <c r="V72" s="25"/>
      <c r="W72" s="25"/>
      <c r="X72" s="25"/>
    </row>
    <row r="73" spans="1:24" x14ac:dyDescent="0.25">
      <c r="A73" s="87"/>
      <c r="B73" s="53"/>
      <c r="C73" s="53"/>
      <c r="D73" s="53"/>
      <c r="E73" s="53"/>
      <c r="F73" s="53"/>
      <c r="G73" s="53"/>
      <c r="H73" s="53"/>
      <c r="I73" s="53"/>
      <c r="J73" s="53"/>
      <c r="K73" s="53"/>
      <c r="L73" s="53"/>
      <c r="M73" s="53"/>
      <c r="N73" s="53"/>
      <c r="O73" s="53"/>
      <c r="P73" s="53"/>
      <c r="Q73" s="53"/>
      <c r="R73" s="88" t="s">
        <v>270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2"/>
      <c r="B74" s="21"/>
      <c r="C74" s="21"/>
      <c r="D74" s="21"/>
      <c r="E74" s="21"/>
      <c r="F74" s="21"/>
      <c r="G74" s="21"/>
      <c r="H74" s="21"/>
      <c r="I74" s="21"/>
      <c r="J74" s="63"/>
      <c r="K74" s="21"/>
      <c r="L74" s="21"/>
      <c r="M74" s="21"/>
      <c r="N74" s="21"/>
      <c r="O74" s="21"/>
      <c r="P74" s="21"/>
      <c r="Q74" s="21"/>
      <c r="R74" s="23" t="s">
        <v>259</v>
      </c>
      <c r="S74" s="25"/>
      <c r="T74" s="25"/>
      <c r="U74" s="25"/>
      <c r="V74" s="25"/>
      <c r="W74" s="25"/>
      <c r="X74" s="25"/>
    </row>
    <row r="75" spans="1:24" ht="15" customHeight="1" x14ac:dyDescent="0.25">
      <c r="A75" s="90" t="s">
        <v>257</v>
      </c>
      <c r="B75" s="91"/>
      <c r="C75" s="92" t="s">
        <v>258</v>
      </c>
      <c r="D75" s="92"/>
      <c r="E75" s="92"/>
      <c r="F75" s="92"/>
      <c r="G75" s="92"/>
      <c r="H75" s="92"/>
      <c r="I75" s="92"/>
      <c r="J75" s="92"/>
      <c r="K75" s="92"/>
      <c r="L75" s="92"/>
      <c r="M75" s="92"/>
      <c r="N75" s="92"/>
      <c r="O75" s="92"/>
      <c r="P75" s="92"/>
      <c r="Q75" s="92"/>
      <c r="R75" s="93"/>
      <c r="S75" s="18"/>
      <c r="T75" s="18"/>
      <c r="U75" s="18"/>
      <c r="V75" s="18"/>
      <c r="W75" s="25"/>
      <c r="X75" s="25"/>
    </row>
    <row r="76" spans="1:24" ht="15" customHeight="1" x14ac:dyDescent="0.25">
      <c r="A76" s="25"/>
      <c r="B76" s="25"/>
      <c r="C76" s="25"/>
      <c r="D76" s="25"/>
      <c r="E76" s="25"/>
      <c r="F76" s="25"/>
      <c r="G76" s="25"/>
      <c r="H76" s="17"/>
      <c r="I76" s="17"/>
      <c r="J76" s="64"/>
      <c r="K76" s="17"/>
      <c r="L76" s="25"/>
      <c r="M76" s="25"/>
      <c r="N76" s="17"/>
      <c r="O76" s="17"/>
      <c r="P76" s="17"/>
      <c r="Q76" s="25"/>
      <c r="R76" s="19"/>
      <c r="S76" s="25"/>
      <c r="T76" s="25"/>
      <c r="U76" s="25"/>
      <c r="V76" s="25"/>
      <c r="W76" s="25"/>
      <c r="X76" s="25"/>
    </row>
    <row r="77" spans="1:24" ht="15" customHeight="1" x14ac:dyDescent="0.25">
      <c r="A77" s="25"/>
      <c r="B77" s="25"/>
      <c r="C77" s="25"/>
      <c r="D77" s="25"/>
      <c r="E77" s="25"/>
      <c r="F77" s="25"/>
      <c r="G77" s="25"/>
      <c r="H77" s="17"/>
      <c r="I77" s="17"/>
      <c r="J77" s="64"/>
      <c r="K77" s="17"/>
      <c r="L77" s="25"/>
      <c r="M77" s="25"/>
      <c r="N77" s="17"/>
      <c r="O77" s="17"/>
      <c r="P77" s="17"/>
      <c r="Q77" s="25"/>
      <c r="R77" s="19"/>
      <c r="S77" s="25"/>
      <c r="T77" s="25"/>
      <c r="U77" s="25"/>
      <c r="V77" s="25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64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</sheetData>
  <mergeCells count="13">
    <mergeCell ref="R2:R3"/>
    <mergeCell ref="A75:B75"/>
    <mergeCell ref="C75:R75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7"/>
  <sheetViews>
    <sheetView topLeftCell="A67" workbookViewId="0">
      <selection activeCell="C81" sqref="C81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272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5" t="s">
        <v>246</v>
      </c>
      <c r="J3" s="62" t="s">
        <v>175</v>
      </c>
      <c r="K3" s="15" t="s">
        <v>253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62">
        <v>11.12</v>
      </c>
      <c r="K4" s="27">
        <f>J4/G4*1000000</f>
        <v>1016.5463022214095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2">
        <v>4.16</v>
      </c>
      <c r="K5" s="27">
        <f>J5/G5*1000000</f>
        <v>458.90788747931606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2">
        <v>3.5649999999999999</v>
      </c>
      <c r="K6" s="27">
        <f t="shared" ref="K6:K69" si="1">J6/G6*1000000</f>
        <v>450.12626262626259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2">
        <v>4.43</v>
      </c>
      <c r="K7" s="27">
        <f t="shared" si="1"/>
        <v>623.8557949584565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62">
        <v>5.98</v>
      </c>
      <c r="K8" s="27">
        <f t="shared" si="1"/>
        <v>938.77551020408168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2">
        <v>4.93</v>
      </c>
      <c r="K9" s="27">
        <f t="shared" si="1"/>
        <v>900.29218407596784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2">
        <v>4.5999999999999996</v>
      </c>
      <c r="K10" s="27">
        <f t="shared" si="1"/>
        <v>722.13500784929352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62">
        <v>2.532</v>
      </c>
      <c r="K11" s="27">
        <f t="shared" si="1"/>
        <v>414.94591937069811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2">
        <v>2.11</v>
      </c>
      <c r="K12" s="27">
        <f t="shared" si="1"/>
        <v>345.7882661422484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62">
        <v>4.84</v>
      </c>
      <c r="K13" s="27">
        <f t="shared" si="1"/>
        <v>971.88755020080316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2">
        <v>4.93</v>
      </c>
      <c r="K14" s="27">
        <f t="shared" si="1"/>
        <v>900.29218407596784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2">
        <v>3.6850000000000001</v>
      </c>
      <c r="K15" s="27">
        <f t="shared" si="1"/>
        <v>576.05127403470374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2">
        <v>4.3899999999999997</v>
      </c>
      <c r="K16" s="27">
        <f t="shared" si="1"/>
        <v>856.41825985173625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62">
        <v>7.44</v>
      </c>
      <c r="K17" s="27">
        <f t="shared" si="1"/>
        <v>913.89264218155029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2">
        <v>6.2</v>
      </c>
      <c r="K18" s="27">
        <f t="shared" si="1"/>
        <v>761.57720181795855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2">
        <v>5.0999999999999996</v>
      </c>
      <c r="K19" s="27">
        <f t="shared" si="1"/>
        <v>649.35064935064941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2">
        <v>4.75</v>
      </c>
      <c r="K20" s="27">
        <f t="shared" si="1"/>
        <v>643.80590946055838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62">
        <v>4.12</v>
      </c>
      <c r="K21" s="27">
        <f t="shared" si="1"/>
        <v>675.18846279908234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62">
        <v>3.0445000000000002</v>
      </c>
      <c r="K22" s="27">
        <f t="shared" si="1"/>
        <v>623.10683585755226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62">
        <v>8.9</v>
      </c>
      <c r="K23" s="27">
        <f t="shared" si="1"/>
        <v>1355.8805606337601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62">
        <v>8.2799999999999994</v>
      </c>
      <c r="K24" s="27">
        <f t="shared" si="1"/>
        <v>1020.7100591715975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62">
        <v>9.67</v>
      </c>
      <c r="K25" s="27">
        <f t="shared" si="1"/>
        <v>1004.049423735853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62">
        <v>6.0049999999999999</v>
      </c>
      <c r="K26" s="27">
        <f t="shared" si="1"/>
        <v>999.33433183557997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62">
        <v>5.41</v>
      </c>
      <c r="K27" s="27">
        <f t="shared" si="1"/>
        <v>926.68722165125041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62">
        <v>4.32</v>
      </c>
      <c r="K28" s="27">
        <f t="shared" si="1"/>
        <v>828.06210465784943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62">
        <v>4.24</v>
      </c>
      <c r="K29" s="27">
        <f t="shared" si="1"/>
        <v>732.04419889502765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62">
        <v>5.52</v>
      </c>
      <c r="K30" s="27">
        <f t="shared" si="1"/>
        <v>680.473372781065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62">
        <v>4.3</v>
      </c>
      <c r="K31" s="27">
        <f t="shared" si="1"/>
        <v>446.47492472225105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62">
        <v>4.32</v>
      </c>
      <c r="K32" s="27">
        <f t="shared" si="1"/>
        <v>841.44916244643559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62">
        <v>3.855</v>
      </c>
      <c r="K33" s="27">
        <f t="shared" si="1"/>
        <v>769.76837060702883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62">
        <v>3.96</v>
      </c>
      <c r="K34" s="27">
        <f t="shared" si="1"/>
        <v>441.52079384546772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62">
        <v>2.2000000000000002</v>
      </c>
      <c r="K35" s="27">
        <f t="shared" si="1"/>
        <v>245.28932991414877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2">G36/F36</f>
        <v>2</v>
      </c>
      <c r="I36" s="15"/>
      <c r="J36" s="62">
        <v>7.42</v>
      </c>
      <c r="K36" s="27">
        <f t="shared" si="1"/>
        <v>1344.6901051105474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2"/>
        <v>2</v>
      </c>
      <c r="I37" s="15"/>
      <c r="J37" s="62">
        <v>4.92</v>
      </c>
      <c r="K37" s="27">
        <f t="shared" si="1"/>
        <v>969.64919195900666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2"/>
        <v>3.1997325011145787</v>
      </c>
      <c r="I38" s="15"/>
      <c r="J38" s="62">
        <v>3.32</v>
      </c>
      <c r="K38" s="27">
        <f t="shared" si="1"/>
        <v>462.58882541451857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2"/>
        <v>2.7998525617397716</v>
      </c>
      <c r="I39" s="15" t="s">
        <v>233</v>
      </c>
      <c r="J39" s="62">
        <v>7.3776000000000002</v>
      </c>
      <c r="K39" s="27">
        <f t="shared" si="1"/>
        <v>971.24802527646136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2"/>
        <v>2.7998525617397716</v>
      </c>
      <c r="I40" s="15" t="s">
        <v>214</v>
      </c>
      <c r="J40" s="62">
        <v>7.3776000000000002</v>
      </c>
      <c r="K40" s="27">
        <f t="shared" si="1"/>
        <v>971.24802527646136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/>
      <c r="J41" s="62">
        <v>4.24</v>
      </c>
      <c r="K41" s="27">
        <f t="shared" si="1"/>
        <v>558.18852027382843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2"/>
        <v>2.2999373825923608</v>
      </c>
      <c r="I42" s="15"/>
      <c r="J42" s="62">
        <v>5.6</v>
      </c>
      <c r="K42" s="27">
        <f t="shared" si="1"/>
        <v>762.31962973046552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2"/>
        <v>1.8999622499056248</v>
      </c>
      <c r="I43" s="15"/>
      <c r="J43" s="62">
        <v>3.68</v>
      </c>
      <c r="K43" s="27">
        <f t="shared" si="1"/>
        <v>731.17424995032798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2"/>
        <v>2.0497620077888361</v>
      </c>
      <c r="I44" s="15"/>
      <c r="J44" s="62">
        <v>3.33</v>
      </c>
      <c r="K44" s="27">
        <f t="shared" si="1"/>
        <v>702.97656744775179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2"/>
        <v>2</v>
      </c>
      <c r="I45" s="15"/>
      <c r="J45" s="62">
        <v>3.7</v>
      </c>
      <c r="K45" s="27">
        <f t="shared" si="1"/>
        <v>795.69892473118284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2"/>
        <v>2.4998260869565216</v>
      </c>
      <c r="I46" s="15"/>
      <c r="J46" s="62">
        <v>5.4749999999999996</v>
      </c>
      <c r="K46" s="27">
        <f t="shared" si="1"/>
        <v>761.7921246695422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2"/>
        <v>2.7998788979715412</v>
      </c>
      <c r="I47" s="15"/>
      <c r="J47" s="62">
        <v>4.7649999999999997</v>
      </c>
      <c r="K47" s="27">
        <f t="shared" si="1"/>
        <v>515.24653979238747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2"/>
        <v>2</v>
      </c>
      <c r="I48" s="15"/>
      <c r="J48" s="62">
        <v>3.84</v>
      </c>
      <c r="K48" s="27">
        <f t="shared" si="1"/>
        <v>709.01033973412109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2"/>
        <v>3.8998316498316496</v>
      </c>
      <c r="I49" s="15"/>
      <c r="J49" s="62">
        <v>4.08</v>
      </c>
      <c r="K49" s="27">
        <f t="shared" si="1"/>
        <v>440.31944744226206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2"/>
        <v>2</v>
      </c>
      <c r="I50" s="15"/>
      <c r="J50" s="62">
        <v>4.32</v>
      </c>
      <c r="K50" s="27">
        <f t="shared" si="1"/>
        <v>901.87891440501051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2"/>
        <v>2</v>
      </c>
      <c r="I51" s="15"/>
      <c r="J51" s="62">
        <v>4.3899999999999997</v>
      </c>
      <c r="K51" s="27">
        <f t="shared" si="1"/>
        <v>834.60076045627375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62">
        <v>4.4749999999999996</v>
      </c>
      <c r="K52" s="27">
        <f t="shared" si="1"/>
        <v>810.98223994200794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2"/>
        <v>2</v>
      </c>
      <c r="I53" s="15"/>
      <c r="J53" s="62">
        <v>4.1100000000000003</v>
      </c>
      <c r="K53" s="27">
        <f t="shared" si="1"/>
        <v>796.20302208446344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2"/>
        <v>2</v>
      </c>
      <c r="I54" s="15"/>
      <c r="J54" s="62">
        <v>3.5550000000000002</v>
      </c>
      <c r="K54" s="27">
        <f t="shared" si="1"/>
        <v>766.82484900776535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2"/>
        <v>2.5997501041232818</v>
      </c>
      <c r="I55" s="15"/>
      <c r="J55" s="62">
        <v>5.87</v>
      </c>
      <c r="K55" s="27">
        <f t="shared" si="1"/>
        <v>940.4037167574495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2"/>
        <v>2.6</v>
      </c>
      <c r="I56" s="15"/>
      <c r="J56" s="62">
        <v>8.2799999999999994</v>
      </c>
      <c r="K56" s="27">
        <f t="shared" si="1"/>
        <v>1020.7100591715975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2"/>
        <v>2.6</v>
      </c>
      <c r="I57" s="15"/>
      <c r="J57" s="62">
        <v>5.52</v>
      </c>
      <c r="K57" s="27">
        <f t="shared" si="1"/>
        <v>680.473372781065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2"/>
        <v>2</v>
      </c>
      <c r="I58" s="15"/>
      <c r="J58" s="62">
        <v>3.855</v>
      </c>
      <c r="K58" s="27">
        <f t="shared" si="1"/>
        <v>753.51837372947614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2"/>
        <v>2</v>
      </c>
      <c r="I59" s="15"/>
      <c r="J59" s="62">
        <v>3.35</v>
      </c>
      <c r="K59" s="27">
        <f t="shared" si="1"/>
        <v>704.96632996633002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2"/>
        <v>2.2999999999999998</v>
      </c>
      <c r="I60" s="15"/>
      <c r="J60" s="62">
        <v>4.74</v>
      </c>
      <c r="K60" s="27">
        <f t="shared" si="1"/>
        <v>669.11349520045178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2"/>
        <v>2.5997405124878363</v>
      </c>
      <c r="I61" s="15" t="s">
        <v>233</v>
      </c>
      <c r="J61" s="62">
        <v>11.76</v>
      </c>
      <c r="K61" s="27">
        <f t="shared" si="1"/>
        <v>1467.2489082969432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2"/>
        <v>2.5997405124878363</v>
      </c>
      <c r="I62" s="15"/>
      <c r="J62" s="62">
        <v>7.35</v>
      </c>
      <c r="K62" s="27">
        <f t="shared" si="1"/>
        <v>917.03056768558952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2"/>
        <v>2.6997734138972809</v>
      </c>
      <c r="I63" s="15"/>
      <c r="J63" s="62">
        <v>4.83</v>
      </c>
      <c r="K63" s="27">
        <f t="shared" si="1"/>
        <v>675.61896768778854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2"/>
        <v>2.6998867497168741</v>
      </c>
      <c r="I64" s="15"/>
      <c r="J64" s="62">
        <v>4.8</v>
      </c>
      <c r="K64" s="27">
        <f t="shared" si="1"/>
        <v>671.14093959731542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2"/>
        <v>2.3499184339314847</v>
      </c>
      <c r="I65" s="15"/>
      <c r="J65" s="62">
        <v>3.34</v>
      </c>
      <c r="K65" s="27">
        <f t="shared" si="1"/>
        <v>579.65984033321752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2"/>
        <v>3.1997325011145787</v>
      </c>
      <c r="I66" s="15"/>
      <c r="J66" s="62">
        <v>3.32</v>
      </c>
      <c r="K66" s="27">
        <f t="shared" si="1"/>
        <v>462.58882541451857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2"/>
        <v>2.2999999999999998</v>
      </c>
      <c r="I67" s="15"/>
      <c r="J67" s="62">
        <v>4.74</v>
      </c>
      <c r="K67" s="27">
        <f t="shared" si="1"/>
        <v>669.11349520045178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3">G68/F68</f>
        <v>2</v>
      </c>
      <c r="I68" s="15"/>
      <c r="J68" s="62">
        <v>4.5149999999999997</v>
      </c>
      <c r="K68" s="27">
        <f t="shared" si="1"/>
        <v>810.30150753768839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3"/>
        <v>2</v>
      </c>
      <c r="I69" s="15"/>
      <c r="J69" s="62">
        <v>3.66</v>
      </c>
      <c r="K69" s="27">
        <f t="shared" si="1"/>
        <v>692.91934873154105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3"/>
        <v>2</v>
      </c>
      <c r="I70" s="15"/>
      <c r="J70" s="62">
        <v>2.1949999999999998</v>
      </c>
      <c r="K70" s="27">
        <f t="shared" ref="K70:K77" si="4">J70/G70*1000000</f>
        <v>455.01658374792697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3"/>
        <v>2</v>
      </c>
      <c r="I71" s="15"/>
      <c r="J71" s="62">
        <v>3.855</v>
      </c>
      <c r="K71" s="27">
        <f t="shared" si="4"/>
        <v>769.76837060702883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3"/>
        <v>3.1998274870615298</v>
      </c>
      <c r="I72" s="15" t="s">
        <v>213</v>
      </c>
      <c r="J72" s="62">
        <v>5.9950000000000001</v>
      </c>
      <c r="K72" s="27">
        <f t="shared" si="4"/>
        <v>538.68272081948066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3"/>
        <v>3.1998274870615298</v>
      </c>
      <c r="I73" s="15"/>
      <c r="J73" s="62">
        <v>3.33</v>
      </c>
      <c r="K73" s="27">
        <f t="shared" si="4"/>
        <v>299.21825860364811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3"/>
        <v>2</v>
      </c>
      <c r="I74" s="15"/>
      <c r="J74" s="62">
        <v>4.32</v>
      </c>
      <c r="K74" s="27">
        <f t="shared" si="4"/>
        <v>841.44916244643559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3"/>
        <v>2</v>
      </c>
      <c r="I75" s="15"/>
      <c r="J75" s="62">
        <v>3.32</v>
      </c>
      <c r="K75" s="27">
        <f t="shared" si="4"/>
        <v>750.11296882060549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3"/>
        <v>2</v>
      </c>
      <c r="I76" s="15"/>
      <c r="J76" s="62">
        <v>3.855</v>
      </c>
      <c r="K76" s="27">
        <f t="shared" si="4"/>
        <v>770.07590890930885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3"/>
        <v>2</v>
      </c>
      <c r="I77" s="15"/>
      <c r="J77" s="62">
        <v>3.4</v>
      </c>
      <c r="K77" s="27">
        <f t="shared" si="4"/>
        <v>722.78911564625844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255</v>
      </c>
      <c r="B78" s="50"/>
      <c r="C78" s="50"/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2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60" t="s">
        <v>256</v>
      </c>
      <c r="S79" s="16"/>
      <c r="T79" s="16"/>
      <c r="U79" s="16"/>
      <c r="V79" s="16"/>
      <c r="W79" s="16"/>
      <c r="X79" s="16"/>
    </row>
    <row r="80" spans="1:24" x14ac:dyDescent="0.25">
      <c r="A80" s="87"/>
      <c r="B80" s="53"/>
      <c r="C80" s="53"/>
      <c r="D80" s="53"/>
      <c r="E80" s="53"/>
      <c r="F80" s="53"/>
      <c r="G80" s="53"/>
      <c r="H80" s="53"/>
      <c r="I80" s="53"/>
      <c r="J80" s="53"/>
      <c r="K80" s="53"/>
      <c r="L80" s="53"/>
      <c r="M80" s="53"/>
      <c r="N80" s="53"/>
      <c r="O80" s="53"/>
      <c r="P80" s="53"/>
      <c r="Q80" s="53"/>
      <c r="R80" s="88" t="s">
        <v>270</v>
      </c>
      <c r="S80" s="16"/>
      <c r="T80" s="16"/>
      <c r="U80" s="16"/>
      <c r="V80" s="16"/>
      <c r="W80" s="16"/>
      <c r="X80" s="16"/>
    </row>
    <row r="81" spans="1:24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73" t="s">
        <v>266</v>
      </c>
      <c r="S81" s="16"/>
      <c r="T81" s="16"/>
      <c r="U81" s="16"/>
      <c r="V81" s="16"/>
      <c r="W81" s="16"/>
      <c r="X81" s="16"/>
    </row>
    <row r="82" spans="1:24" x14ac:dyDescent="0.25">
      <c r="A82" s="87"/>
      <c r="B82" s="53"/>
      <c r="C82" s="53"/>
      <c r="D82" s="53"/>
      <c r="E82" s="53"/>
      <c r="F82" s="53"/>
      <c r="G82" s="53"/>
      <c r="H82" s="53"/>
      <c r="I82" s="53"/>
      <c r="J82" s="53"/>
      <c r="K82" s="53"/>
      <c r="L82" s="53"/>
      <c r="M82" s="53"/>
      <c r="N82" s="53"/>
      <c r="O82" s="53"/>
      <c r="P82" s="53"/>
      <c r="Q82" s="53"/>
      <c r="R82" s="88" t="s">
        <v>270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63"/>
      <c r="K83" s="21"/>
      <c r="L83" s="21"/>
      <c r="M83" s="21"/>
      <c r="N83" s="21"/>
      <c r="O83" s="21"/>
      <c r="P83" s="21"/>
      <c r="Q83" s="21"/>
      <c r="R83" s="23" t="s">
        <v>259</v>
      </c>
      <c r="S83" s="16"/>
      <c r="T83" s="16"/>
      <c r="U83" s="16"/>
      <c r="V83" s="16"/>
      <c r="W83" s="16"/>
      <c r="X83" s="16"/>
    </row>
    <row r="84" spans="1:24" ht="15" customHeight="1" x14ac:dyDescent="0.25">
      <c r="A84" s="90" t="s">
        <v>257</v>
      </c>
      <c r="B84" s="91"/>
      <c r="C84" s="92" t="s">
        <v>258</v>
      </c>
      <c r="D84" s="92"/>
      <c r="E84" s="92"/>
      <c r="F84" s="92"/>
      <c r="G84" s="92"/>
      <c r="H84" s="92"/>
      <c r="I84" s="92"/>
      <c r="J84" s="92"/>
      <c r="K84" s="92"/>
      <c r="L84" s="92"/>
      <c r="M84" s="92"/>
      <c r="N84" s="92"/>
      <c r="O84" s="92"/>
      <c r="P84" s="92"/>
      <c r="Q84" s="92"/>
      <c r="R84" s="93"/>
      <c r="S84" s="18"/>
      <c r="T84" s="18"/>
      <c r="U84" s="18"/>
      <c r="V84" s="18"/>
      <c r="W84" s="16"/>
      <c r="X84" s="16"/>
    </row>
    <row r="85" spans="1:24" ht="15" customHeight="1" x14ac:dyDescent="0.25">
      <c r="A85" s="16"/>
      <c r="B85" s="16"/>
      <c r="C85" s="16"/>
      <c r="D85" s="16"/>
      <c r="E85" s="16"/>
      <c r="F85" s="16"/>
      <c r="G85" s="16"/>
      <c r="H85" s="17"/>
      <c r="I85" s="17"/>
      <c r="J85" s="64"/>
      <c r="K85" s="17"/>
      <c r="L85" s="16"/>
      <c r="M85" s="16"/>
      <c r="N85" s="17"/>
      <c r="O85" s="17"/>
      <c r="P85" s="17"/>
      <c r="Q85" s="16"/>
      <c r="R85" s="19"/>
      <c r="S85" s="16"/>
      <c r="T85" s="16"/>
      <c r="U85" s="16"/>
      <c r="V85" s="16"/>
      <c r="W85" s="16"/>
      <c r="X85" s="16"/>
    </row>
    <row r="86" spans="1:24" ht="15" customHeight="1" x14ac:dyDescent="0.25">
      <c r="A86" s="16"/>
      <c r="B86" s="16"/>
      <c r="C86" s="16"/>
      <c r="D86" s="16"/>
      <c r="E86" s="16"/>
      <c r="F86" s="16"/>
      <c r="G86" s="16"/>
      <c r="H86" s="17"/>
      <c r="I86" s="17"/>
      <c r="J86" s="64"/>
      <c r="K86" s="17"/>
      <c r="L86" s="16"/>
      <c r="M86" s="16"/>
      <c r="N86" s="17"/>
      <c r="O86" s="17"/>
      <c r="P86" s="17"/>
      <c r="Q86" s="16"/>
      <c r="R86" s="19"/>
      <c r="S86" s="16"/>
      <c r="T86" s="16"/>
      <c r="U86" s="16"/>
      <c r="V86" s="16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64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4:B84"/>
    <mergeCell ref="C84:R84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68"/>
  <sheetViews>
    <sheetView tabSelected="1" topLeftCell="A49" workbookViewId="0">
      <selection activeCell="E52" sqref="E5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03" t="s">
        <v>262</v>
      </c>
      <c r="B1" s="103"/>
      <c r="C1" s="103"/>
      <c r="D1" s="103"/>
      <c r="E1" s="103"/>
      <c r="F1" s="103"/>
      <c r="G1" s="103"/>
      <c r="H1" s="103"/>
      <c r="I1" s="103"/>
      <c r="J1" s="103"/>
      <c r="K1" s="103"/>
      <c r="L1" s="103"/>
      <c r="M1" s="103"/>
      <c r="N1" s="103"/>
      <c r="O1" s="42"/>
      <c r="P1" s="42"/>
      <c r="Q1" s="42"/>
      <c r="R1" s="42"/>
      <c r="S1" s="2"/>
    </row>
    <row r="2" spans="1:19" ht="18" customHeight="1" x14ac:dyDescent="0.25">
      <c r="A2" s="105"/>
      <c r="B2" s="104" t="s">
        <v>217</v>
      </c>
      <c r="C2" s="104" t="s">
        <v>216</v>
      </c>
      <c r="D2" s="104" t="s">
        <v>171</v>
      </c>
      <c r="E2" s="104" t="s">
        <v>174</v>
      </c>
      <c r="F2" s="107" t="s">
        <v>172</v>
      </c>
      <c r="G2" s="107"/>
      <c r="H2" s="107"/>
      <c r="I2" s="102" t="s">
        <v>181</v>
      </c>
      <c r="J2" s="102"/>
      <c r="K2" s="102"/>
      <c r="L2" s="102"/>
      <c r="M2" s="102"/>
      <c r="N2" s="101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06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89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 t="shared" si="0"/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 t="shared" si="0"/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 t="shared" si="0"/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 t="shared" si="0"/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10" t="s">
        <v>166</v>
      </c>
      <c r="C21" s="4" t="s">
        <v>221</v>
      </c>
      <c r="D21" s="7" t="s">
        <v>181</v>
      </c>
      <c r="E21" s="2">
        <v>6</v>
      </c>
      <c r="F21" s="2">
        <v>8534</v>
      </c>
      <c r="G21" s="2">
        <v>14934</v>
      </c>
      <c r="H21" s="15">
        <f t="shared" si="0"/>
        <v>1.7499414108272791</v>
      </c>
      <c r="I21" s="16" t="s">
        <v>190</v>
      </c>
      <c r="J21" s="16" t="s">
        <v>179</v>
      </c>
      <c r="K21" s="16" t="s">
        <v>17</v>
      </c>
      <c r="L21" s="15">
        <v>0.05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9" t="s">
        <v>170</v>
      </c>
      <c r="C26" s="4" t="s">
        <v>72</v>
      </c>
      <c r="D26" s="7" t="s">
        <v>181</v>
      </c>
      <c r="E26" s="2">
        <v>5</v>
      </c>
      <c r="F26" s="2">
        <v>4800</v>
      </c>
      <c r="G26" s="2">
        <v>15840</v>
      </c>
      <c r="H26" s="15">
        <f t="shared" si="0"/>
        <v>3.3</v>
      </c>
      <c r="I26" s="16" t="s">
        <v>190</v>
      </c>
      <c r="J26" s="16"/>
      <c r="K26" s="16" t="s">
        <v>5</v>
      </c>
      <c r="L26" s="15">
        <v>0.25</v>
      </c>
      <c r="M26" s="16" t="s">
        <v>187</v>
      </c>
      <c r="N26" s="38"/>
    </row>
    <row r="27" spans="1:14" s="1" customFormat="1" ht="36" customHeight="1" x14ac:dyDescent="0.25">
      <c r="A27" s="26"/>
      <c r="B27" s="10" t="s">
        <v>166</v>
      </c>
      <c r="C27" s="4" t="s">
        <v>29</v>
      </c>
      <c r="D27" s="7" t="s">
        <v>181</v>
      </c>
      <c r="E27" s="2">
        <v>6</v>
      </c>
      <c r="F27" s="2">
        <v>3817</v>
      </c>
      <c r="G27" s="2">
        <v>15268</v>
      </c>
      <c r="H27" s="15">
        <f t="shared" si="0"/>
        <v>4</v>
      </c>
      <c r="I27" s="16" t="s">
        <v>190</v>
      </c>
      <c r="J27" s="16"/>
      <c r="K27" s="16" t="s">
        <v>5</v>
      </c>
      <c r="L27" s="15">
        <v>0.25</v>
      </c>
      <c r="M27" s="16">
        <v>15</v>
      </c>
      <c r="N27" s="38" t="s">
        <v>193</v>
      </c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16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16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59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38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15">
        <v>0.15</v>
      </c>
      <c r="M37" s="16"/>
      <c r="N37" s="44" t="s">
        <v>261</v>
      </c>
    </row>
    <row r="38" spans="1:14" s="1" customFormat="1" ht="36" customHeight="1" x14ac:dyDescent="0.25">
      <c r="A38" s="26"/>
      <c r="B38" s="8" t="s">
        <v>169</v>
      </c>
      <c r="C38" s="4" t="s">
        <v>76</v>
      </c>
      <c r="D38" s="7" t="s">
        <v>181</v>
      </c>
      <c r="E38" s="2">
        <v>5</v>
      </c>
      <c r="F38" s="2">
        <v>3636</v>
      </c>
      <c r="G38" s="2">
        <v>8362</v>
      </c>
      <c r="H38" s="15">
        <f t="shared" si="1"/>
        <v>2.2997799779977997</v>
      </c>
      <c r="I38" s="16" t="s">
        <v>190</v>
      </c>
      <c r="J38" s="16"/>
      <c r="K38" s="16" t="s">
        <v>24</v>
      </c>
      <c r="L38" s="45">
        <v>1</v>
      </c>
      <c r="M38" s="16"/>
      <c r="N38" s="38"/>
    </row>
    <row r="39" spans="1:14" s="1" customFormat="1" ht="36" customHeight="1" x14ac:dyDescent="0.25">
      <c r="A39" s="26"/>
      <c r="B39" s="9" t="s">
        <v>170</v>
      </c>
      <c r="C39" s="3" t="s">
        <v>49</v>
      </c>
      <c r="D39" s="7" t="s">
        <v>181</v>
      </c>
      <c r="E39" s="2">
        <v>6</v>
      </c>
      <c r="F39" s="2">
        <v>6424</v>
      </c>
      <c r="G39" s="2">
        <v>14775</v>
      </c>
      <c r="H39" s="15">
        <f t="shared" si="1"/>
        <v>2.2999688667496887</v>
      </c>
      <c r="I39" s="16" t="s">
        <v>199</v>
      </c>
      <c r="J39" s="16"/>
      <c r="K39" s="16" t="s">
        <v>1</v>
      </c>
      <c r="L39" s="15">
        <v>0.2</v>
      </c>
      <c r="M39" s="16" t="s">
        <v>187</v>
      </c>
      <c r="N39" s="38"/>
    </row>
    <row r="40" spans="1:14" s="1" customFormat="1" ht="36" customHeight="1" x14ac:dyDescent="0.25">
      <c r="A40" s="26"/>
      <c r="B40" s="7" t="s">
        <v>167</v>
      </c>
      <c r="C40" s="4" t="s">
        <v>106</v>
      </c>
      <c r="D40" s="7" t="s">
        <v>181</v>
      </c>
      <c r="E40" s="2">
        <v>5</v>
      </c>
      <c r="F40" s="2">
        <v>6424</v>
      </c>
      <c r="G40" s="2">
        <v>11563</v>
      </c>
      <c r="H40" s="15">
        <f t="shared" si="1"/>
        <v>1.7999688667496887</v>
      </c>
      <c r="I40" s="16" t="s">
        <v>199</v>
      </c>
      <c r="J40" s="16"/>
      <c r="K40" s="16" t="s">
        <v>1</v>
      </c>
      <c r="L40" s="15">
        <v>0.15</v>
      </c>
      <c r="M40" s="16" t="s">
        <v>187</v>
      </c>
      <c r="N40" s="38"/>
    </row>
    <row r="41" spans="1:14" s="1" customFormat="1" ht="36" customHeight="1" x14ac:dyDescent="0.25">
      <c r="A41" s="26"/>
      <c r="B41" s="9" t="s">
        <v>170</v>
      </c>
      <c r="C41" s="4" t="s">
        <v>60</v>
      </c>
      <c r="D41" s="7" t="s">
        <v>181</v>
      </c>
      <c r="E41" s="2">
        <v>6</v>
      </c>
      <c r="F41" s="2">
        <v>7383</v>
      </c>
      <c r="G41" s="2">
        <v>13289</v>
      </c>
      <c r="H41" s="15">
        <f t="shared" si="1"/>
        <v>1.7999458214817825</v>
      </c>
      <c r="I41" s="16" t="s">
        <v>199</v>
      </c>
      <c r="J41" s="16"/>
      <c r="K41" s="16" t="s">
        <v>1</v>
      </c>
      <c r="L41" s="15">
        <v>0.1</v>
      </c>
      <c r="M41" s="16" t="s">
        <v>187</v>
      </c>
      <c r="N41" s="38"/>
    </row>
    <row r="42" spans="1:14" s="1" customFormat="1" ht="36" customHeight="1" x14ac:dyDescent="0.25">
      <c r="A42" s="26"/>
      <c r="B42" s="7" t="s">
        <v>167</v>
      </c>
      <c r="C42" s="3" t="s">
        <v>129</v>
      </c>
      <c r="D42" s="7" t="s">
        <v>181</v>
      </c>
      <c r="E42" s="2">
        <v>5</v>
      </c>
      <c r="F42" s="2">
        <v>6737</v>
      </c>
      <c r="G42" s="2">
        <v>10779</v>
      </c>
      <c r="H42" s="15">
        <f t="shared" si="1"/>
        <v>1.5999703131957845</v>
      </c>
      <c r="I42" s="16" t="s">
        <v>199</v>
      </c>
      <c r="J42" s="16"/>
      <c r="K42" s="16" t="s">
        <v>1</v>
      </c>
      <c r="L42" s="15">
        <v>0.05</v>
      </c>
      <c r="M42" s="16" t="s">
        <v>186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17</v>
      </c>
      <c r="L43" s="15">
        <v>0.03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209</v>
      </c>
      <c r="L44" s="15">
        <v>0.1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172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6" t="s">
        <v>168</v>
      </c>
      <c r="C46" s="4" t="s">
        <v>157</v>
      </c>
      <c r="D46" s="7" t="s">
        <v>181</v>
      </c>
      <c r="E46" s="2">
        <v>6</v>
      </c>
      <c r="F46" s="2">
        <v>2987</v>
      </c>
      <c r="G46" s="2">
        <v>14337</v>
      </c>
      <c r="H46" s="15">
        <f t="shared" si="1"/>
        <v>4.7997991295614328</v>
      </c>
      <c r="I46" s="16" t="s">
        <v>191</v>
      </c>
      <c r="J46" s="16"/>
      <c r="K46" s="16" t="s">
        <v>1</v>
      </c>
      <c r="L46" s="15">
        <v>0.4</v>
      </c>
      <c r="M46" s="16" t="s">
        <v>188</v>
      </c>
      <c r="N46" s="38" t="s">
        <v>260</v>
      </c>
    </row>
    <row r="47" spans="1:14" s="1" customFormat="1" ht="36" customHeight="1" x14ac:dyDescent="0.25">
      <c r="A47" s="26"/>
      <c r="B47" s="10" t="s">
        <v>166</v>
      </c>
      <c r="C47" s="4" t="s">
        <v>4</v>
      </c>
      <c r="D47" s="7" t="s">
        <v>181</v>
      </c>
      <c r="E47" s="2">
        <v>5</v>
      </c>
      <c r="F47" s="2">
        <v>8000</v>
      </c>
      <c r="G47" s="2">
        <v>9600</v>
      </c>
      <c r="H47" s="15">
        <f t="shared" si="1"/>
        <v>1.2</v>
      </c>
      <c r="I47" s="16" t="s">
        <v>191</v>
      </c>
      <c r="J47" s="16"/>
      <c r="K47" s="16" t="s">
        <v>17</v>
      </c>
      <c r="L47" s="15">
        <v>0.2</v>
      </c>
      <c r="M47" s="16" t="s">
        <v>188</v>
      </c>
      <c r="N47" s="38" t="s">
        <v>269</v>
      </c>
    </row>
    <row r="48" spans="1:14" s="1" customFormat="1" ht="36" customHeight="1" x14ac:dyDescent="0.25">
      <c r="A48" s="26"/>
      <c r="B48" s="6" t="s">
        <v>168</v>
      </c>
      <c r="C48" s="4" t="s">
        <v>163</v>
      </c>
      <c r="D48" s="7" t="s">
        <v>181</v>
      </c>
      <c r="E48" s="2">
        <v>6</v>
      </c>
      <c r="F48" s="2">
        <v>2919</v>
      </c>
      <c r="G48" s="2">
        <v>5838</v>
      </c>
      <c r="H48" s="15">
        <f t="shared" si="1"/>
        <v>2</v>
      </c>
      <c r="I48" s="16" t="s">
        <v>191</v>
      </c>
      <c r="J48" s="16"/>
      <c r="K48" s="16" t="s">
        <v>194</v>
      </c>
      <c r="L48" s="15">
        <v>0.05</v>
      </c>
      <c r="M48" s="16"/>
      <c r="N48" s="38" t="s">
        <v>212</v>
      </c>
    </row>
    <row r="49" spans="1:21" s="1" customFormat="1" ht="36" customHeight="1" x14ac:dyDescent="0.25">
      <c r="A49" s="26"/>
      <c r="B49" s="7" t="s">
        <v>167</v>
      </c>
      <c r="C49" s="4" t="s">
        <v>109</v>
      </c>
      <c r="D49" s="7" t="s">
        <v>181</v>
      </c>
      <c r="E49" s="2">
        <v>5</v>
      </c>
      <c r="F49" s="2">
        <v>4638</v>
      </c>
      <c r="G49" s="2">
        <v>9739</v>
      </c>
      <c r="H49" s="15">
        <f t="shared" si="1"/>
        <v>2.0998275118585599</v>
      </c>
      <c r="I49" s="16" t="s">
        <v>191</v>
      </c>
      <c r="J49" s="16"/>
      <c r="K49" s="16" t="s">
        <v>184</v>
      </c>
      <c r="L49" s="15">
        <v>0.2</v>
      </c>
      <c r="M49" s="16" t="s">
        <v>186</v>
      </c>
      <c r="N49" s="38"/>
    </row>
    <row r="50" spans="1:21" s="1" customFormat="1" ht="36" customHeight="1" x14ac:dyDescent="0.25">
      <c r="A50" s="26"/>
      <c r="B50" s="10" t="s">
        <v>166</v>
      </c>
      <c r="C50" s="4" t="s">
        <v>30</v>
      </c>
      <c r="D50" s="7" t="s">
        <v>181</v>
      </c>
      <c r="E50" s="2">
        <v>5</v>
      </c>
      <c r="F50" s="2">
        <v>4500</v>
      </c>
      <c r="G50" s="2">
        <v>10800</v>
      </c>
      <c r="H50" s="15">
        <f t="shared" si="1"/>
        <v>2.4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6" t="s">
        <v>168</v>
      </c>
      <c r="C51" s="4" t="s">
        <v>142</v>
      </c>
      <c r="D51" s="7" t="s">
        <v>181</v>
      </c>
      <c r="E51" s="2">
        <v>6</v>
      </c>
      <c r="F51" s="2">
        <v>3636</v>
      </c>
      <c r="G51" s="2">
        <v>3636</v>
      </c>
      <c r="H51" s="15">
        <f t="shared" si="1"/>
        <v>1</v>
      </c>
      <c r="I51" s="16" t="s">
        <v>191</v>
      </c>
      <c r="J51" s="16"/>
      <c r="K51" s="16" t="s">
        <v>24</v>
      </c>
      <c r="L51" s="45">
        <v>2</v>
      </c>
      <c r="M51" s="16"/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 t="shared" si="1"/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 t="shared" si="1"/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 t="shared" si="1"/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 t="shared" si="1"/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 t="shared" si="1"/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 t="shared" si="1"/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 t="shared" si="1"/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 t="shared" si="1"/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255</v>
      </c>
      <c r="B60" s="50"/>
      <c r="C60" s="50"/>
      <c r="D60" s="50"/>
      <c r="E60" s="50"/>
      <c r="F60" s="50"/>
      <c r="G60" s="66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256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22"/>
      <c r="B62" s="21"/>
      <c r="C62" s="21"/>
      <c r="D62" s="21"/>
      <c r="E62" s="21"/>
      <c r="F62" s="21"/>
      <c r="G62" s="48"/>
      <c r="H62" s="21"/>
      <c r="I62" s="21"/>
      <c r="J62" s="21"/>
      <c r="K62" s="21"/>
      <c r="L62" s="21"/>
      <c r="M62" s="21"/>
      <c r="N62" s="88" t="s">
        <v>270</v>
      </c>
      <c r="O62" s="20"/>
      <c r="P62" s="20"/>
      <c r="Q62" s="20"/>
      <c r="R62" s="20"/>
      <c r="S62" s="57"/>
      <c r="T62" s="57"/>
      <c r="U62" s="43"/>
    </row>
    <row r="63" spans="1:21" x14ac:dyDescent="0.25">
      <c r="A63" s="22"/>
      <c r="B63" s="21"/>
      <c r="C63" s="21"/>
      <c r="D63" s="21"/>
      <c r="E63" s="21"/>
      <c r="F63" s="21"/>
      <c r="G63" s="48"/>
      <c r="H63" s="21"/>
      <c r="I63" s="21"/>
      <c r="J63" s="21"/>
      <c r="K63" s="21"/>
      <c r="L63" s="21"/>
      <c r="M63" s="21"/>
      <c r="N63" s="23" t="s">
        <v>259</v>
      </c>
      <c r="O63" s="20"/>
      <c r="P63" s="20"/>
      <c r="Q63" s="20"/>
      <c r="R63" s="57"/>
      <c r="S63" s="57"/>
      <c r="T63" s="57"/>
      <c r="U63" s="43"/>
    </row>
    <row r="64" spans="1:21" x14ac:dyDescent="0.25">
      <c r="A64" s="90" t="s">
        <v>257</v>
      </c>
      <c r="B64" s="91"/>
      <c r="C64" s="61"/>
      <c r="D64" s="54"/>
      <c r="E64" s="54"/>
      <c r="F64" s="54"/>
      <c r="G64" s="67"/>
      <c r="H64" s="54"/>
      <c r="I64" s="54"/>
      <c r="J64" s="54"/>
      <c r="K64" s="54"/>
      <c r="L64" s="54"/>
      <c r="M64" s="54"/>
      <c r="N64" s="52" t="s">
        <v>258</v>
      </c>
      <c r="O64" s="58"/>
      <c r="P64" s="58"/>
      <c r="Q64" s="58"/>
      <c r="R64" s="58"/>
      <c r="S64" s="57"/>
      <c r="T64" s="57"/>
      <c r="U64" s="43"/>
    </row>
    <row r="65" spans="15:21" x14ac:dyDescent="0.25">
      <c r="O65" s="57"/>
      <c r="P65" s="57"/>
      <c r="Q65" s="57"/>
      <c r="R65" s="57"/>
      <c r="S65" s="57"/>
      <c r="T65" s="57"/>
      <c r="U65" s="43"/>
    </row>
    <row r="66" spans="15:21" x14ac:dyDescent="0.25">
      <c r="O66" s="57"/>
      <c r="P66" s="57"/>
      <c r="Q66" s="57"/>
      <c r="R66" s="57"/>
      <c r="S66" s="57"/>
      <c r="T66" s="57"/>
      <c r="U66" s="43"/>
    </row>
    <row r="67" spans="15:21" x14ac:dyDescent="0.25">
      <c r="O67" s="40"/>
      <c r="P67" s="40"/>
      <c r="Q67" s="40"/>
      <c r="R67" s="40"/>
      <c r="S67" s="40"/>
      <c r="T67" s="40"/>
    </row>
    <row r="68" spans="15:21" x14ac:dyDescent="0.25">
      <c r="O68" s="40"/>
      <c r="P68" s="40"/>
      <c r="Q68" s="40"/>
      <c r="R68" s="40"/>
      <c r="S68" s="40"/>
      <c r="T68" s="40"/>
    </row>
  </sheetData>
  <sortState xmlns:xlrd2="http://schemas.microsoft.com/office/spreadsheetml/2017/richdata2" ref="A4:N59">
    <sortCondition ref="I4:I59" customList="全隊,自身&amp;周圍,自身"/>
    <sortCondition ref="K4:K59"/>
    <sortCondition descending="1" ref="L4:L59"/>
    <sortCondition descending="1" ref="M4:M59"/>
    <sortCondition ref="G4:G59"/>
  </sortState>
  <mergeCells count="10">
    <mergeCell ref="A64:B64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5"/>
  <sheetViews>
    <sheetView workbookViewId="0">
      <selection activeCell="G32" sqref="G3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72"/>
    <col min="11" max="11" width="9.140625" style="40"/>
    <col min="12" max="12" width="9.140625" style="71"/>
    <col min="13" max="15" width="9.140625" style="40"/>
    <col min="16" max="16" width="41.5703125" customWidth="1"/>
  </cols>
  <sheetData>
    <row r="1" spans="1:21" s="1" customFormat="1" ht="36" customHeight="1" x14ac:dyDescent="0.25">
      <c r="A1" s="109" t="s">
        <v>263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09"/>
      <c r="O1" s="109"/>
      <c r="P1" s="109"/>
      <c r="Q1" s="42"/>
      <c r="R1" s="42"/>
      <c r="S1" s="42"/>
      <c r="T1" s="42"/>
      <c r="U1" s="2"/>
    </row>
    <row r="2" spans="1:21" s="69" customFormat="1" ht="18" customHeight="1" x14ac:dyDescent="0.25">
      <c r="A2" s="110"/>
      <c r="B2" s="104" t="s">
        <v>217</v>
      </c>
      <c r="C2" s="104" t="s">
        <v>216</v>
      </c>
      <c r="D2" s="104" t="s">
        <v>171</v>
      </c>
      <c r="E2" s="104" t="s">
        <v>174</v>
      </c>
      <c r="F2" s="108" t="s">
        <v>172</v>
      </c>
      <c r="G2" s="108"/>
      <c r="H2" s="108"/>
      <c r="I2" s="108" t="s">
        <v>177</v>
      </c>
      <c r="J2" s="108"/>
      <c r="K2" s="108"/>
      <c r="L2" s="108"/>
      <c r="M2" s="108"/>
      <c r="N2" s="108"/>
      <c r="O2" s="108"/>
      <c r="P2" s="101" t="s">
        <v>176</v>
      </c>
      <c r="Q2" s="70"/>
      <c r="R2" s="70"/>
      <c r="S2" s="70"/>
      <c r="T2" s="70"/>
      <c r="U2" s="68"/>
    </row>
    <row r="3" spans="1:21" s="1" customFormat="1" ht="18" customHeight="1" x14ac:dyDescent="0.25">
      <c r="A3" s="111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77" t="s">
        <v>219</v>
      </c>
      <c r="K3" s="78" t="s">
        <v>218</v>
      </c>
      <c r="L3" s="17" t="s">
        <v>195</v>
      </c>
      <c r="M3" s="17" t="s">
        <v>197</v>
      </c>
      <c r="N3" s="17" t="s">
        <v>264</v>
      </c>
      <c r="O3" s="17" t="s">
        <v>265</v>
      </c>
      <c r="P3" s="89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7">
        <v>0.65</v>
      </c>
      <c r="K4" s="79"/>
      <c r="L4" s="64"/>
      <c r="M4" s="17"/>
      <c r="N4" s="17">
        <f t="shared" ref="N4:N26" si="1">J4+K4*L4</f>
        <v>0.65</v>
      </c>
      <c r="O4" s="80">
        <f t="shared" ref="O4:O26" si="2">N4/G4*100000</f>
        <v>7.848345810190775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7">
        <v>0.65</v>
      </c>
      <c r="K5" s="79"/>
      <c r="L5" s="64"/>
      <c r="M5" s="17"/>
      <c r="N5" s="17">
        <f t="shared" si="1"/>
        <v>0.65</v>
      </c>
      <c r="O5" s="80">
        <f t="shared" si="2"/>
        <v>7.848345810190775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7">
        <v>0.65</v>
      </c>
      <c r="K6" s="79"/>
      <c r="L6" s="64"/>
      <c r="M6" s="17" t="s">
        <v>213</v>
      </c>
      <c r="N6" s="17">
        <f t="shared" si="1"/>
        <v>0.65</v>
      </c>
      <c r="O6" s="80">
        <f t="shared" si="2"/>
        <v>6.8674062334918125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7">
        <v>0.54</v>
      </c>
      <c r="K7" s="79"/>
      <c r="L7" s="64"/>
      <c r="M7" s="17"/>
      <c r="N7" s="17">
        <f t="shared" si="1"/>
        <v>0.54</v>
      </c>
      <c r="O7" s="80">
        <f t="shared" si="2"/>
        <v>6.520164211543106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7">
        <v>0.54</v>
      </c>
      <c r="K8" s="79"/>
      <c r="L8" s="64"/>
      <c r="M8" s="17"/>
      <c r="N8" s="17">
        <f t="shared" si="1"/>
        <v>0.54</v>
      </c>
      <c r="O8" s="80">
        <f t="shared" si="2"/>
        <v>6.520164211543106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7">
        <v>0.54</v>
      </c>
      <c r="K9" s="79"/>
      <c r="L9" s="64"/>
      <c r="M9" s="17" t="s">
        <v>200</v>
      </c>
      <c r="N9" s="17">
        <f t="shared" si="1"/>
        <v>0.54</v>
      </c>
      <c r="O9" s="80">
        <f t="shared" si="2"/>
        <v>6.1127462078333714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7">
        <v>0.54</v>
      </c>
      <c r="K10" s="79"/>
      <c r="L10" s="64"/>
      <c r="M10" s="17" t="s">
        <v>203</v>
      </c>
      <c r="N10" s="17">
        <f t="shared" si="1"/>
        <v>0.54</v>
      </c>
      <c r="O10" s="80">
        <f t="shared" si="2"/>
        <v>6.0851926977687638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7">
        <v>0.54</v>
      </c>
      <c r="K11" s="79"/>
      <c r="L11" s="64"/>
      <c r="M11" s="17" t="s">
        <v>205</v>
      </c>
      <c r="N11" s="17">
        <f t="shared" si="1"/>
        <v>0.54</v>
      </c>
      <c r="O11" s="80">
        <f t="shared" si="2"/>
        <v>6.0851926977687638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7">
        <v>0.54</v>
      </c>
      <c r="K12" s="79"/>
      <c r="L12" s="64"/>
      <c r="M12" s="17"/>
      <c r="N12" s="17">
        <f t="shared" si="1"/>
        <v>0.54</v>
      </c>
      <c r="O12" s="80">
        <f t="shared" si="2"/>
        <v>6.0851926977687638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7">
        <v>0.54</v>
      </c>
      <c r="K13" s="79"/>
      <c r="L13" s="64"/>
      <c r="M13" s="17"/>
      <c r="N13" s="17">
        <f t="shared" si="1"/>
        <v>0.54</v>
      </c>
      <c r="O13" s="80">
        <f t="shared" si="2"/>
        <v>5.7052297939778134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7">
        <v>0.54</v>
      </c>
      <c r="K14" s="79"/>
      <c r="L14" s="64"/>
      <c r="M14" s="17" t="s">
        <v>211</v>
      </c>
      <c r="N14" s="17">
        <f t="shared" si="1"/>
        <v>0.54</v>
      </c>
      <c r="O14" s="80">
        <f t="shared" si="2"/>
        <v>5.7052297939778134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7">
        <v>0.45</v>
      </c>
      <c r="K15" s="79"/>
      <c r="L15" s="64"/>
      <c r="M15" s="17" t="s">
        <v>198</v>
      </c>
      <c r="N15" s="17">
        <f t="shared" si="1"/>
        <v>0.45</v>
      </c>
      <c r="O15" s="80">
        <f t="shared" si="2"/>
        <v>4.7543581616481774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7">
        <v>0.22</v>
      </c>
      <c r="K16" s="78">
        <v>5</v>
      </c>
      <c r="L16" s="64">
        <v>0.17499999999999999</v>
      </c>
      <c r="M16" s="17"/>
      <c r="N16" s="17">
        <f t="shared" si="1"/>
        <v>1.095</v>
      </c>
      <c r="O16" s="80">
        <f t="shared" si="2"/>
        <v>10.887938749129958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7">
        <v>0.22</v>
      </c>
      <c r="K17" s="78">
        <v>5</v>
      </c>
      <c r="L17" s="64">
        <v>0.17499999999999999</v>
      </c>
      <c r="M17" s="17"/>
      <c r="N17" s="17">
        <f t="shared" si="1"/>
        <v>1.095</v>
      </c>
      <c r="O17" s="80">
        <f t="shared" si="2"/>
        <v>10.887938749129958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7">
        <v>0.22</v>
      </c>
      <c r="K18" s="78">
        <v>5</v>
      </c>
      <c r="L18" s="64">
        <v>0.17499999999999999</v>
      </c>
      <c r="M18" s="17" t="s">
        <v>198</v>
      </c>
      <c r="N18" s="17">
        <f t="shared" si="1"/>
        <v>1.095</v>
      </c>
      <c r="O18" s="80">
        <f t="shared" si="2"/>
        <v>10.283621337340344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7">
        <v>0.22</v>
      </c>
      <c r="K19" s="78">
        <v>5</v>
      </c>
      <c r="L19" s="64">
        <v>0.17499999999999999</v>
      </c>
      <c r="M19" s="17" t="s">
        <v>214</v>
      </c>
      <c r="N19" s="17">
        <f t="shared" si="1"/>
        <v>1.095</v>
      </c>
      <c r="O19" s="80">
        <f t="shared" si="2"/>
        <v>10.283621337340344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7">
        <v>0.22</v>
      </c>
      <c r="K20" s="78">
        <v>5</v>
      </c>
      <c r="L20" s="64">
        <v>0.17499999999999999</v>
      </c>
      <c r="M20" s="17"/>
      <c r="N20" s="17">
        <f t="shared" si="1"/>
        <v>1.095</v>
      </c>
      <c r="O20" s="80">
        <f t="shared" si="2"/>
        <v>9.4920249653259354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7">
        <v>0.22</v>
      </c>
      <c r="K21" s="78">
        <v>5</v>
      </c>
      <c r="L21" s="64">
        <v>0.17499999999999999</v>
      </c>
      <c r="M21" s="17"/>
      <c r="N21" s="17">
        <f t="shared" si="1"/>
        <v>1.095</v>
      </c>
      <c r="O21" s="80">
        <f t="shared" si="2"/>
        <v>8.8491999353483113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7">
        <v>0.18</v>
      </c>
      <c r="K22" s="79"/>
      <c r="L22" s="64"/>
      <c r="M22" s="17"/>
      <c r="N22" s="17">
        <f t="shared" si="1"/>
        <v>0.18</v>
      </c>
      <c r="O22" s="80">
        <f t="shared" si="2"/>
        <v>1.9179541822056474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7">
        <v>0.17</v>
      </c>
      <c r="K23" s="78">
        <v>5</v>
      </c>
      <c r="L23" s="64">
        <v>0.14499999999999999</v>
      </c>
      <c r="M23" s="17"/>
      <c r="N23" s="17">
        <f t="shared" si="1"/>
        <v>0.89500000000000002</v>
      </c>
      <c r="O23" s="80">
        <f t="shared" si="2"/>
        <v>10.085643452783412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81"/>
      <c r="K24" s="78">
        <v>5</v>
      </c>
      <c r="L24" s="64">
        <v>7.4999999999999997E-2</v>
      </c>
      <c r="M24" s="17"/>
      <c r="N24" s="17">
        <f t="shared" si="1"/>
        <v>0.375</v>
      </c>
      <c r="O24" s="80">
        <f t="shared" si="2"/>
        <v>2.8218827601775907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7">
        <v>0.3</v>
      </c>
      <c r="K25" s="79"/>
      <c r="L25" s="64"/>
      <c r="M25" s="17"/>
      <c r="N25" s="17">
        <f t="shared" si="1"/>
        <v>0.3</v>
      </c>
      <c r="O25" s="80">
        <f t="shared" si="2"/>
        <v>2.5944824007610481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81"/>
      <c r="K26" s="78">
        <v>5</v>
      </c>
      <c r="L26" s="64">
        <v>3.5000000000000003E-2</v>
      </c>
      <c r="M26" s="17"/>
      <c r="N26" s="17">
        <f t="shared" si="1"/>
        <v>0.17500000000000002</v>
      </c>
      <c r="O26" s="80">
        <f t="shared" si="2"/>
        <v>2.4349519966606374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16"/>
      <c r="K27" s="16"/>
      <c r="L27" s="15"/>
      <c r="M27" s="16"/>
      <c r="N27" s="2"/>
      <c r="O27" s="2"/>
      <c r="P27" s="38" t="s">
        <v>268</v>
      </c>
    </row>
    <row r="28" spans="1:23" s="1" customFormat="1" ht="36" customHeight="1" x14ac:dyDescent="0.25">
      <c r="A28" s="30"/>
      <c r="B28" s="82" t="s">
        <v>169</v>
      </c>
      <c r="C28" s="32" t="s">
        <v>78</v>
      </c>
      <c r="D28" s="82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83"/>
      <c r="K28" s="84">
        <v>3</v>
      </c>
      <c r="L28" s="85">
        <v>0.1</v>
      </c>
      <c r="M28" s="37"/>
      <c r="N28" s="37">
        <f>J28+K28*L28</f>
        <v>0.30000000000000004</v>
      </c>
      <c r="O28" s="86">
        <f>N28/G28*100000</f>
        <v>4.1350792556857341</v>
      </c>
      <c r="P28" s="39" t="s">
        <v>204</v>
      </c>
    </row>
    <row r="29" spans="1:23" x14ac:dyDescent="0.25">
      <c r="A29" s="49" t="s">
        <v>255</v>
      </c>
      <c r="B29" s="50"/>
      <c r="C29" s="50"/>
      <c r="D29" s="50"/>
      <c r="E29" s="50"/>
      <c r="F29" s="50"/>
      <c r="G29" s="50"/>
      <c r="H29" s="50"/>
      <c r="I29" s="66"/>
      <c r="J29" s="50"/>
      <c r="K29" s="50"/>
      <c r="L29" s="50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74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53"/>
      <c r="M30" s="53"/>
      <c r="N30" s="53"/>
      <c r="O30" s="53"/>
      <c r="P30" s="60" t="s">
        <v>256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74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53"/>
      <c r="M31" s="53"/>
      <c r="N31" s="53"/>
      <c r="O31" s="53"/>
      <c r="P31" s="88" t="s">
        <v>270</v>
      </c>
      <c r="Q31" s="56"/>
      <c r="R31" s="56"/>
      <c r="S31" s="56"/>
      <c r="T31" s="56"/>
      <c r="U31" s="57"/>
      <c r="V31" s="57"/>
      <c r="W31" s="43"/>
    </row>
    <row r="32" spans="1:23" s="1" customFormat="1" ht="15" customHeight="1" x14ac:dyDescent="0.25">
      <c r="A32" s="75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73" t="s">
        <v>267</v>
      </c>
      <c r="Q32" s="16"/>
      <c r="R32" s="16"/>
      <c r="S32" s="16"/>
      <c r="T32" s="16"/>
      <c r="U32" s="16"/>
      <c r="V32" s="16"/>
    </row>
    <row r="33" spans="1:23" x14ac:dyDescent="0.25">
      <c r="A33" s="22"/>
      <c r="B33" s="21"/>
      <c r="C33" s="21"/>
      <c r="D33" s="21"/>
      <c r="E33" s="21"/>
      <c r="F33" s="21"/>
      <c r="G33" s="21"/>
      <c r="H33" s="21"/>
      <c r="I33" s="48"/>
      <c r="J33" s="21"/>
      <c r="K33" s="21"/>
      <c r="L33" s="21"/>
      <c r="M33" s="21"/>
      <c r="N33" s="21"/>
      <c r="O33" s="21"/>
      <c r="P33" s="88" t="s">
        <v>270</v>
      </c>
      <c r="Q33" s="20"/>
      <c r="R33" s="20"/>
      <c r="S33" s="20"/>
      <c r="T33" s="20"/>
      <c r="U33" s="57"/>
      <c r="V33" s="57"/>
      <c r="W33" s="43"/>
    </row>
    <row r="34" spans="1:23" x14ac:dyDescent="0.25">
      <c r="A34" s="22"/>
      <c r="B34" s="21"/>
      <c r="C34" s="21"/>
      <c r="D34" s="21"/>
      <c r="E34" s="21"/>
      <c r="F34" s="21"/>
      <c r="G34" s="21"/>
      <c r="H34" s="21"/>
      <c r="I34" s="48"/>
      <c r="J34" s="21"/>
      <c r="K34" s="21"/>
      <c r="L34" s="21"/>
      <c r="M34" s="21"/>
      <c r="N34" s="21"/>
      <c r="O34" s="21"/>
      <c r="P34" s="23" t="s">
        <v>259</v>
      </c>
      <c r="Q34" s="20"/>
      <c r="R34" s="20"/>
      <c r="S34" s="20"/>
      <c r="T34" s="57"/>
      <c r="U34" s="57"/>
      <c r="V34" s="57"/>
      <c r="W34" s="43"/>
    </row>
    <row r="35" spans="1:23" x14ac:dyDescent="0.25">
      <c r="A35" s="90" t="s">
        <v>257</v>
      </c>
      <c r="B35" s="91"/>
      <c r="C35" s="76"/>
      <c r="D35" s="54"/>
      <c r="E35" s="54"/>
      <c r="F35" s="54"/>
      <c r="G35" s="54"/>
      <c r="H35" s="54"/>
      <c r="I35" s="67"/>
      <c r="J35" s="54"/>
      <c r="K35" s="54"/>
      <c r="L35" s="54"/>
      <c r="M35" s="54"/>
      <c r="N35" s="54"/>
      <c r="O35" s="54"/>
      <c r="P35" s="52" t="s">
        <v>258</v>
      </c>
      <c r="Q35" s="58"/>
      <c r="R35" s="58"/>
      <c r="S35" s="58"/>
      <c r="T35" s="58"/>
      <c r="U35" s="57"/>
      <c r="V35" s="57"/>
      <c r="W35" s="43"/>
    </row>
  </sheetData>
  <sortState xmlns:xlrd2="http://schemas.microsoft.com/office/spreadsheetml/2017/richdata2" ref="A4:P28">
    <sortCondition ref="I4:I28" customList="全隊,自身&amp;周圍,自身"/>
    <sortCondition descending="1" ref="J4:J28"/>
    <sortCondition descending="1" ref="O4:O28"/>
    <sortCondition ref="B4:B28" customList="火,水,風,光,暗"/>
  </sortState>
  <mergeCells count="10">
    <mergeCell ref="I2:O2"/>
    <mergeCell ref="A35:B35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2020-05-26T02:41:34Z</dcterms:modified>
</cp:coreProperties>
</file>